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2020년 결산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<sst xmlns="http://schemas.openxmlformats.org/spreadsheetml/2006/main" count="95" uniqueCount="87">
  <si>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순번</t>
  </si>
  <si>
    <t>세입</t>
  </si>
  <si>
    <t>세출</t>
  </si>
  <si>
    <t>관</t>
  </si>
  <si>
    <t>항</t>
  </si>
  <si>
    <t>목</t>
  </si>
  <si>
    <t>관</t>
  </si>
  <si>
    <t>항</t>
  </si>
  <si>
    <t>목</t>
  </si>
  <si>
    <t>1</t>
  </si>
  <si>
    <t>보조금수입</t>
  </si>
  <si>
    <t>시도보조금</t>
  </si>
  <si>
    <t>인건비</t>
  </si>
  <si>
    <t>급여</t>
  </si>
  <si>
    <t>보조금수입</t>
  </si>
  <si>
    <t>시군구보조금</t>
  </si>
  <si>
    <t>후원금수입</t>
  </si>
  <si>
    <t>지정후원금</t>
  </si>
  <si>
    <t>퇴직금 및 퇴직적립금</t>
  </si>
  <si>
    <t>비지정후원금</t>
  </si>
  <si>
    <t>사무비</t>
  </si>
  <si>
    <t>사회보험부담금</t>
  </si>
  <si>
    <t>전입금</t>
  </si>
  <si>
    <t>법인전입금</t>
  </si>
  <si>
    <t>이월금</t>
  </si>
  <si>
    <t>전년도이월금(후원금)</t>
  </si>
  <si>
    <t>여비</t>
  </si>
  <si>
    <t>사업비</t>
  </si>
  <si>
    <t>세입 합계</t>
  </si>
  <si>
    <t>세출합계</t>
  </si>
  <si>
    <t>1/1</t>
  </si>
  <si>
    <t>전년도이월금</t>
  </si>
  <si>
    <t>제수당</t>
  </si>
  <si>
    <t>사업비</t>
  </si>
  <si>
    <t>보조금수입 소계</t>
  </si>
  <si>
    <t>후원금수입 소계</t>
  </si>
  <si>
    <t>전입금 소계</t>
  </si>
  <si>
    <t>운영비 소계</t>
  </si>
  <si>
    <t>사업비 소계</t>
  </si>
  <si>
    <t>인건비 소계</t>
  </si>
  <si>
    <t>2</t>
  </si>
  <si>
    <t>3</t>
  </si>
  <si>
    <t>4</t>
  </si>
  <si>
    <t>업무추진비</t>
  </si>
  <si>
    <t>직책보조비</t>
  </si>
  <si>
    <t>업무추진비 소계</t>
  </si>
  <si>
    <t>차량비</t>
  </si>
  <si>
    <t>이월금 소계</t>
  </si>
  <si>
    <t>잡수입</t>
  </si>
  <si>
    <t>기타잡수익</t>
  </si>
  <si>
    <t>5</t>
  </si>
  <si>
    <t>전출금</t>
  </si>
  <si>
    <t>법인회계전출금</t>
  </si>
  <si>
    <t>전출금 소계</t>
  </si>
  <si>
    <t>잡지출</t>
  </si>
  <si>
    <t>잡지출</t>
  </si>
  <si>
    <t>잡지출</t>
  </si>
  <si>
    <t>잡지출 소계</t>
  </si>
  <si>
    <t>잡수익 소계</t>
  </si>
  <si>
    <t>공공요금 및 각종세금과공과</t>
  </si>
  <si>
    <t>0</t>
  </si>
  <si>
    <t>0</t>
  </si>
  <si>
    <t>▲19,304</t>
  </si>
  <si>
    <t>▲2,186</t>
  </si>
  <si>
    <t>▲48,490</t>
  </si>
  <si>
    <t>▲</t>
  </si>
  <si>
    <t>▲40,000</t>
  </si>
  <si>
    <t>▲126</t>
  </si>
  <si>
    <t>▲4,693,210</t>
  </si>
  <si>
    <t>▲1,840</t>
  </si>
  <si>
    <t>▲4,565,690</t>
  </si>
  <si>
    <t>▲4,565,690</t>
  </si>
  <si>
    <t>▲23,670</t>
  </si>
  <si>
    <t>▲4,565,816</t>
  </si>
  <si>
    <t xml:space="preserve"> ▲2,272,036</t>
  </si>
  <si>
    <t>2020년 보살핌재가노인복지센터 결산총괄표</t>
  </si>
  <si>
    <t>기타예금이자
수입</t>
  </si>
  <si>
    <t>증감액(A-B)</t>
  </si>
  <si>
    <t>2020년 예산(A)</t>
  </si>
  <si>
    <t>2020년 결산(B)</t>
  </si>
  <si>
    <t>증감액(A-B)</t>
  </si>
  <si>
    <t>프로그램 
사업비</t>
  </si>
  <si>
    <t>수용비 및 
수수료</t>
  </si>
  <si>
    <t>운영비</t>
  </si>
  <si>
    <t>2020년 예산(A)</t>
  </si>
  <si>
    <t>2020년 결산(B)</t>
  </si>
  <si>
    <t>(단위 : 원)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</si>
</sst>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8">
    <font>
      <sz val="11"/>
      <name val="돋움"/>
      <family val="3"/>
    </font>
    <font>
      <sz val="8"/>
      <name val="돋움"/>
      <family val="3"/>
    </font>
    <font>
      <sz val="10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b/>
      <sz val="9"/>
      <color indexed="8"/>
      <name val="굴림체"/>
      <family val="3"/>
    </font>
    <font>
      <b/>
      <sz val="11"/>
      <name val="돋움"/>
      <family val="3"/>
    </font>
    <font>
      <b/>
      <sz val="9"/>
      <name val="굴림체"/>
      <family val="3"/>
    </font>
    <font>
      <b/>
      <sz val="10"/>
      <color indexed="8"/>
      <name val="굴림체"/>
      <family val="3"/>
    </font>
    <font>
      <sz val="9"/>
      <name val="돋움"/>
      <family val="3"/>
    </font>
    <font>
      <b/>
      <sz val="9"/>
      <name val="돋움"/>
      <family val="3"/>
    </font>
    <font>
      <b/>
      <sz val="26"/>
      <color indexed="8"/>
      <name val="굴림체"/>
      <family val="3"/>
    </font>
    <font>
      <sz val="2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돋움"/>
      <family val="3"/>
    </font>
    <font>
      <sz val="10"/>
      <color indexed="8"/>
      <name val="함초롬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함초롬바탕"/>
      <family val="1"/>
    </font>
    <font>
      <sz val="9"/>
      <color rgb="FF000000"/>
      <name val="굴림체"/>
      <family val="3"/>
    </font>
    <font>
      <b/>
      <sz val="9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9" fontId="5" fillId="0" borderId="10" xfId="0" applyNumberFormat="1" applyFont="1" applyBorder="1" applyAlignment="1">
      <alignment vertical="center" wrapText="1"/>
    </xf>
    <xf numFmtId="41" fontId="12" fillId="0" borderId="10" xfId="48" applyFont="1" applyBorder="1" applyAlignment="1">
      <alignment horizontal="right" vertical="center"/>
      <protection/>
    </xf>
    <xf numFmtId="41" fontId="13" fillId="0" borderId="10" xfId="48" applyFont="1" applyBorder="1">
      <alignment vertical="center"/>
      <protection/>
    </xf>
    <xf numFmtId="0" fontId="55" fillId="0" borderId="0" xfId="0" applyFont="1" applyAlignment="1">
      <alignment horizontal="justify" vertical="center"/>
    </xf>
    <xf numFmtId="176" fontId="5" fillId="0" borderId="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1" fontId="7" fillId="0" borderId="11" xfId="48" applyFont="1" applyBorder="1" applyAlignment="1">
      <alignment horizontal="right" vertical="center"/>
      <protection/>
    </xf>
    <xf numFmtId="0" fontId="56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1" fontId="7" fillId="0" borderId="10" xfId="48" applyFont="1" applyBorder="1" applyAlignment="1">
      <alignment horizontal="right" vertical="center"/>
      <protection/>
    </xf>
    <xf numFmtId="41" fontId="10" fillId="0" borderId="10" xfId="48" applyFont="1" applyBorder="1" applyAlignment="1">
      <alignment horizontal="right" vertical="center"/>
      <protection/>
    </xf>
    <xf numFmtId="176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49" fontId="11" fillId="0" borderId="24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 wrapText="1"/>
    </xf>
    <xf numFmtId="49" fontId="11" fillId="0" borderId="2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 wrapText="1"/>
    </xf>
    <xf numFmtId="177" fontId="8" fillId="0" borderId="12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2">
      <selection activeCell="I26" sqref="I26"/>
    </sheetView>
  </sheetViews>
  <sheetFormatPr defaultColWidth="8.88671875" defaultRowHeight="13.5"/>
  <cols>
    <col min="1" max="1" width="3.77734375" style="0" customWidth="1"/>
    <col min="2" max="2" width="5.6640625" style="0" customWidth="1"/>
    <col min="3" max="3" width="1.4375" style="0" customWidth="1"/>
    <col min="4" max="4" width="2.77734375" style="0" customWidth="1"/>
    <col min="5" max="5" width="10.3359375" style="0" customWidth="1"/>
    <col min="6" max="6" width="9.88671875" style="0" customWidth="1"/>
    <col min="7" max="7" width="8.4453125" style="0" customWidth="1"/>
    <col min="8" max="8" width="5.21484375" style="0" customWidth="1"/>
    <col min="9" max="9" width="13.6640625" style="0" customWidth="1"/>
    <col min="10" max="10" width="1.88671875" style="0" customWidth="1"/>
    <col min="11" max="11" width="10.88671875" style="0" customWidth="1"/>
    <col min="12" max="12" width="3.77734375" style="0" customWidth="1"/>
    <col min="13" max="13" width="6.10546875" style="0" customWidth="1"/>
    <col min="14" max="14" width="4.21484375" style="0" customWidth="1"/>
    <col min="15" max="15" width="9.88671875" style="0" customWidth="1"/>
    <col min="16" max="16" width="10.5546875" style="0" customWidth="1"/>
    <col min="17" max="17" width="14.21484375" style="0" customWidth="1"/>
    <col min="18" max="18" width="15.3359375" style="0" customWidth="1"/>
    <col min="19" max="19" width="15.21484375" style="0" customWidth="1"/>
    <col min="20" max="20" width="14.99609375" style="0" customWidth="1"/>
  </cols>
  <sheetData>
    <row r="1" spans="1:19" ht="68.25" customHeight="1">
      <c r="A1" s="48" t="s">
        <v>75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14.25" customHeight="1" thickBot="1">
      <c r="A2" s="1"/>
      <c r="C2" s="50"/>
      <c r="D2" s="51"/>
      <c r="E2" s="51"/>
      <c r="F2" s="51"/>
      <c r="G2" s="51"/>
      <c r="S2" s="11" t="s">
        <v>86</v>
      </c>
    </row>
    <row r="3" spans="1:19" ht="24.75" customHeight="1">
      <c r="A3" s="52" t="s">
        <v>0</v>
      </c>
      <c r="B3" s="54" t="s">
        <v>1</v>
      </c>
      <c r="C3" s="55"/>
      <c r="D3" s="55"/>
      <c r="E3" s="55"/>
      <c r="F3" s="55"/>
      <c r="G3" s="55"/>
      <c r="H3" s="55"/>
      <c r="I3" s="55"/>
      <c r="J3" s="55"/>
      <c r="K3" s="55"/>
      <c r="L3" s="45" t="s">
        <v>0</v>
      </c>
      <c r="M3" s="54" t="s">
        <v>2</v>
      </c>
      <c r="N3" s="55"/>
      <c r="O3" s="55"/>
      <c r="P3" s="55"/>
      <c r="Q3" s="55"/>
      <c r="R3" s="55"/>
      <c r="S3" s="56"/>
    </row>
    <row r="4" spans="1:19" ht="24.75" customHeight="1">
      <c r="A4" s="53"/>
      <c r="B4" s="57" t="s">
        <v>3</v>
      </c>
      <c r="C4" s="46"/>
      <c r="D4" s="46"/>
      <c r="E4" s="17" t="s">
        <v>4</v>
      </c>
      <c r="F4" s="17" t="s">
        <v>5</v>
      </c>
      <c r="G4" s="57" t="s">
        <v>84</v>
      </c>
      <c r="H4" s="57"/>
      <c r="I4" s="17" t="s">
        <v>85</v>
      </c>
      <c r="J4" s="57" t="s">
        <v>77</v>
      </c>
      <c r="K4" s="46"/>
      <c r="L4" s="46"/>
      <c r="M4" s="57" t="s">
        <v>6</v>
      </c>
      <c r="N4" s="46"/>
      <c r="O4" s="17" t="s">
        <v>7</v>
      </c>
      <c r="P4" s="17" t="s">
        <v>8</v>
      </c>
      <c r="Q4" s="17" t="s">
        <v>78</v>
      </c>
      <c r="R4" s="17" t="s">
        <v>79</v>
      </c>
      <c r="S4" s="18" t="s">
        <v>80</v>
      </c>
    </row>
    <row r="5" spans="1:19" ht="24.75" customHeight="1">
      <c r="A5" s="37" t="s">
        <v>9</v>
      </c>
      <c r="B5" s="36" t="s">
        <v>14</v>
      </c>
      <c r="C5" s="36"/>
      <c r="D5" s="36"/>
      <c r="E5" s="36" t="s">
        <v>10</v>
      </c>
      <c r="F5" s="3" t="s">
        <v>11</v>
      </c>
      <c r="G5" s="35">
        <v>20000000</v>
      </c>
      <c r="H5" s="35"/>
      <c r="I5" s="4">
        <v>20000000</v>
      </c>
      <c r="J5" s="43">
        <f aca="true" t="shared" si="0" ref="J5:J10">SUM(G5-I5)</f>
        <v>0</v>
      </c>
      <c r="K5" s="44"/>
      <c r="L5" s="39">
        <v>1</v>
      </c>
      <c r="M5" s="36" t="s">
        <v>20</v>
      </c>
      <c r="N5" s="36"/>
      <c r="O5" s="36" t="s">
        <v>12</v>
      </c>
      <c r="P5" s="3" t="s">
        <v>13</v>
      </c>
      <c r="Q5" s="4">
        <v>127516100</v>
      </c>
      <c r="R5" s="4">
        <v>125244064</v>
      </c>
      <c r="S5" s="6">
        <f>SUM(Q5-R5)</f>
        <v>2272036</v>
      </c>
    </row>
    <row r="6" spans="1:19" ht="24.75" customHeight="1">
      <c r="A6" s="37"/>
      <c r="B6" s="36"/>
      <c r="C6" s="36"/>
      <c r="D6" s="36"/>
      <c r="E6" s="36"/>
      <c r="F6" s="3" t="s">
        <v>15</v>
      </c>
      <c r="G6" s="35">
        <v>185000000</v>
      </c>
      <c r="H6" s="35"/>
      <c r="I6" s="4">
        <v>185000000</v>
      </c>
      <c r="J6" s="43">
        <f t="shared" si="0"/>
        <v>0</v>
      </c>
      <c r="K6" s="44"/>
      <c r="L6" s="39"/>
      <c r="M6" s="36"/>
      <c r="N6" s="36"/>
      <c r="O6" s="36"/>
      <c r="P6" s="3" t="s">
        <v>32</v>
      </c>
      <c r="Q6" s="4">
        <v>16767340</v>
      </c>
      <c r="R6" s="4">
        <v>16767340</v>
      </c>
      <c r="S6" s="6">
        <f>SUM(Q6-R6)</f>
        <v>0</v>
      </c>
    </row>
    <row r="7" spans="1:19" ht="24.75" customHeight="1">
      <c r="A7" s="37"/>
      <c r="B7" s="36"/>
      <c r="C7" s="36"/>
      <c r="D7" s="36"/>
      <c r="E7" s="38" t="s">
        <v>34</v>
      </c>
      <c r="F7" s="38"/>
      <c r="G7" s="41">
        <f>SUM(G5:H6)</f>
        <v>205000000</v>
      </c>
      <c r="H7" s="41"/>
      <c r="I7" s="5">
        <f>SUM(I5:I6)</f>
        <v>205000000</v>
      </c>
      <c r="J7" s="47">
        <f t="shared" si="0"/>
        <v>0</v>
      </c>
      <c r="K7" s="58"/>
      <c r="L7" s="39"/>
      <c r="M7" s="36"/>
      <c r="N7" s="36"/>
      <c r="O7" s="36"/>
      <c r="P7" s="3" t="s">
        <v>18</v>
      </c>
      <c r="Q7" s="4">
        <v>10471360</v>
      </c>
      <c r="R7" s="4">
        <v>10471360</v>
      </c>
      <c r="S7" s="6">
        <f>SUM(Q7-R7)</f>
        <v>0</v>
      </c>
    </row>
    <row r="8" spans="1:22" ht="24.75" customHeight="1">
      <c r="A8" s="37" t="s">
        <v>40</v>
      </c>
      <c r="B8" s="36" t="s">
        <v>16</v>
      </c>
      <c r="C8" s="36"/>
      <c r="D8" s="36"/>
      <c r="E8" s="36" t="s">
        <v>16</v>
      </c>
      <c r="F8" s="3" t="s">
        <v>17</v>
      </c>
      <c r="G8" s="35">
        <v>1565000</v>
      </c>
      <c r="H8" s="35"/>
      <c r="I8" s="4">
        <v>5694720</v>
      </c>
      <c r="J8" s="43">
        <f t="shared" si="0"/>
        <v>-4129720</v>
      </c>
      <c r="K8" s="44"/>
      <c r="L8" s="39"/>
      <c r="M8" s="36"/>
      <c r="N8" s="36"/>
      <c r="O8" s="36"/>
      <c r="P8" s="3" t="s">
        <v>21</v>
      </c>
      <c r="Q8" s="4">
        <v>12139370</v>
      </c>
      <c r="R8" s="4">
        <v>14411406</v>
      </c>
      <c r="S8" s="19" t="s">
        <v>74</v>
      </c>
      <c r="T8" s="16"/>
      <c r="V8" s="15" t="s">
        <v>65</v>
      </c>
    </row>
    <row r="9" spans="1:19" ht="24.75" customHeight="1">
      <c r="A9" s="37"/>
      <c r="B9" s="36"/>
      <c r="C9" s="36"/>
      <c r="D9" s="36"/>
      <c r="E9" s="36"/>
      <c r="F9" s="3" t="s">
        <v>19</v>
      </c>
      <c r="G9" s="35">
        <v>1140000</v>
      </c>
      <c r="H9" s="35"/>
      <c r="I9" s="4">
        <v>1655000</v>
      </c>
      <c r="J9" s="43">
        <f t="shared" si="0"/>
        <v>-515000</v>
      </c>
      <c r="K9" s="44"/>
      <c r="L9" s="39"/>
      <c r="M9" s="36"/>
      <c r="N9" s="36"/>
      <c r="O9" s="38" t="s">
        <v>39</v>
      </c>
      <c r="P9" s="38"/>
      <c r="Q9" s="5">
        <f>SUM(Q5:Q8)</f>
        <v>166894170</v>
      </c>
      <c r="R9" s="5">
        <f>SUM(R5:R8)</f>
        <v>166894170</v>
      </c>
      <c r="S9" s="7">
        <f>SUM(Q9-R9)</f>
        <v>0</v>
      </c>
    </row>
    <row r="10" spans="1:19" ht="24.75" customHeight="1">
      <c r="A10" s="37"/>
      <c r="B10" s="36"/>
      <c r="C10" s="36"/>
      <c r="D10" s="36"/>
      <c r="E10" s="38" t="s">
        <v>35</v>
      </c>
      <c r="F10" s="38"/>
      <c r="G10" s="41">
        <f>SUM(G8:H9)</f>
        <v>2705000</v>
      </c>
      <c r="H10" s="41"/>
      <c r="I10" s="5">
        <f>SUM(I8:I9)</f>
        <v>7349720</v>
      </c>
      <c r="J10" s="47">
        <f t="shared" si="0"/>
        <v>-4644720</v>
      </c>
      <c r="K10" s="58"/>
      <c r="L10" s="39"/>
      <c r="M10" s="36"/>
      <c r="N10" s="36"/>
      <c r="O10" s="36" t="s">
        <v>83</v>
      </c>
      <c r="P10" s="3" t="s">
        <v>26</v>
      </c>
      <c r="Q10" s="4">
        <v>240000</v>
      </c>
      <c r="R10" s="4">
        <v>280000</v>
      </c>
      <c r="S10" s="20" t="s">
        <v>66</v>
      </c>
    </row>
    <row r="11" spans="1:19" ht="24.75" customHeight="1">
      <c r="A11" s="37" t="s">
        <v>41</v>
      </c>
      <c r="B11" s="36" t="s">
        <v>22</v>
      </c>
      <c r="C11" s="36"/>
      <c r="D11" s="36"/>
      <c r="E11" s="3" t="s">
        <v>22</v>
      </c>
      <c r="F11" s="3" t="s">
        <v>23</v>
      </c>
      <c r="G11" s="35">
        <v>24744440</v>
      </c>
      <c r="H11" s="35"/>
      <c r="I11" s="4">
        <v>24744440</v>
      </c>
      <c r="J11" s="43">
        <f>SUM(G12-I12)</f>
        <v>0</v>
      </c>
      <c r="K11" s="44"/>
      <c r="L11" s="39"/>
      <c r="M11" s="36"/>
      <c r="N11" s="36"/>
      <c r="O11" s="36"/>
      <c r="P11" s="3" t="s">
        <v>82</v>
      </c>
      <c r="Q11" s="4">
        <v>848510</v>
      </c>
      <c r="R11" s="4">
        <v>850350</v>
      </c>
      <c r="S11" s="6" t="s">
        <v>69</v>
      </c>
    </row>
    <row r="12" spans="1:20" ht="24.75" customHeight="1">
      <c r="A12" s="37"/>
      <c r="B12" s="36"/>
      <c r="C12" s="36"/>
      <c r="D12" s="36"/>
      <c r="E12" s="42" t="s">
        <v>36</v>
      </c>
      <c r="F12" s="42"/>
      <c r="G12" s="41">
        <f>SUM(G11)</f>
        <v>24744440</v>
      </c>
      <c r="H12" s="41"/>
      <c r="I12" s="5">
        <f>SUM(I11)</f>
        <v>24744440</v>
      </c>
      <c r="J12" s="47">
        <f>SUM(G12-I12)</f>
        <v>0</v>
      </c>
      <c r="K12" s="47"/>
      <c r="L12" s="39"/>
      <c r="M12" s="36"/>
      <c r="N12" s="36"/>
      <c r="O12" s="36"/>
      <c r="P12" s="36" t="s">
        <v>59</v>
      </c>
      <c r="Q12" s="35">
        <v>17895020</v>
      </c>
      <c r="R12" s="35">
        <v>17882700</v>
      </c>
      <c r="S12" s="40">
        <f>SUM(Q12-R12)</f>
        <v>12320</v>
      </c>
      <c r="T12" s="10"/>
    </row>
    <row r="13" spans="1:19" ht="24.75" customHeight="1">
      <c r="A13" s="37" t="s">
        <v>42</v>
      </c>
      <c r="B13" s="36" t="s">
        <v>24</v>
      </c>
      <c r="C13" s="36"/>
      <c r="D13" s="36"/>
      <c r="E13" s="36" t="s">
        <v>47</v>
      </c>
      <c r="F13" s="3" t="s">
        <v>31</v>
      </c>
      <c r="G13" s="35">
        <v>0</v>
      </c>
      <c r="H13" s="35"/>
      <c r="I13" s="4">
        <v>321409</v>
      </c>
      <c r="J13" s="43">
        <f>SUM(G13-I13)</f>
        <v>-321409</v>
      </c>
      <c r="K13" s="43"/>
      <c r="L13" s="39"/>
      <c r="M13" s="36"/>
      <c r="N13" s="36"/>
      <c r="O13" s="36"/>
      <c r="P13" s="36"/>
      <c r="Q13" s="35"/>
      <c r="R13" s="35"/>
      <c r="S13" s="40"/>
    </row>
    <row r="14" spans="1:19" ht="24.75" customHeight="1">
      <c r="A14" s="37"/>
      <c r="B14" s="36"/>
      <c r="C14" s="36"/>
      <c r="D14" s="36"/>
      <c r="E14" s="36"/>
      <c r="F14" s="3" t="s">
        <v>25</v>
      </c>
      <c r="G14" s="35">
        <v>321581</v>
      </c>
      <c r="H14" s="35"/>
      <c r="I14" s="4">
        <v>172</v>
      </c>
      <c r="J14" s="43">
        <f>SUM(G14-I14)</f>
        <v>321409</v>
      </c>
      <c r="K14" s="43"/>
      <c r="L14" s="39"/>
      <c r="M14" s="36"/>
      <c r="N14" s="36"/>
      <c r="O14" s="36"/>
      <c r="P14" s="3" t="s">
        <v>46</v>
      </c>
      <c r="Q14" s="9">
        <v>1440000</v>
      </c>
      <c r="R14" s="4">
        <v>1386810</v>
      </c>
      <c r="S14" s="6">
        <f>SUM(Q14-R14)</f>
        <v>53190</v>
      </c>
    </row>
    <row r="15" spans="1:19" ht="24.75" customHeight="1">
      <c r="A15" s="37"/>
      <c r="B15" s="36"/>
      <c r="C15" s="36"/>
      <c r="D15" s="36"/>
      <c r="E15" s="38" t="s">
        <v>47</v>
      </c>
      <c r="F15" s="38"/>
      <c r="G15" s="41">
        <f>SUM(G13:H14)</f>
        <v>321581</v>
      </c>
      <c r="H15" s="41"/>
      <c r="I15" s="5">
        <f>SUM(I13:I14)</f>
        <v>321581</v>
      </c>
      <c r="J15" s="47">
        <f>SUM(G15-I15)</f>
        <v>0</v>
      </c>
      <c r="K15" s="58"/>
      <c r="L15" s="39"/>
      <c r="M15" s="36"/>
      <c r="N15" s="36"/>
      <c r="O15" s="38" t="s">
        <v>37</v>
      </c>
      <c r="P15" s="38"/>
      <c r="Q15" s="5">
        <f>SUM(Q10:Q14)</f>
        <v>20423530</v>
      </c>
      <c r="R15" s="5">
        <f>SUM(R10:R14)</f>
        <v>20399860</v>
      </c>
      <c r="S15" s="7">
        <f>SUM(Q15-R15)</f>
        <v>23670</v>
      </c>
    </row>
    <row r="16" spans="1:19" ht="24.75" customHeight="1">
      <c r="A16" s="37" t="s">
        <v>50</v>
      </c>
      <c r="B16" s="36" t="s">
        <v>48</v>
      </c>
      <c r="C16" s="36"/>
      <c r="D16" s="36"/>
      <c r="E16" s="3" t="s">
        <v>76</v>
      </c>
      <c r="F16" s="12"/>
      <c r="G16" s="36" t="s">
        <v>60</v>
      </c>
      <c r="H16" s="36"/>
      <c r="I16" s="13">
        <v>19304</v>
      </c>
      <c r="J16" s="33" t="s">
        <v>62</v>
      </c>
      <c r="K16" s="33"/>
      <c r="L16" s="39"/>
      <c r="M16" s="36"/>
      <c r="N16" s="36"/>
      <c r="O16" s="8" t="s">
        <v>43</v>
      </c>
      <c r="P16" s="3" t="s">
        <v>44</v>
      </c>
      <c r="Q16" s="4">
        <v>8171740</v>
      </c>
      <c r="R16" s="4">
        <v>8171740</v>
      </c>
      <c r="S16" s="7">
        <f>SUM(Q16-R16)</f>
        <v>0</v>
      </c>
    </row>
    <row r="17" spans="1:19" ht="24.75" customHeight="1">
      <c r="A17" s="37"/>
      <c r="B17" s="36"/>
      <c r="C17" s="36"/>
      <c r="D17" s="36"/>
      <c r="E17" s="3" t="s">
        <v>49</v>
      </c>
      <c r="F17" s="12"/>
      <c r="G17" s="36" t="s">
        <v>60</v>
      </c>
      <c r="H17" s="36"/>
      <c r="I17" s="13">
        <v>29186</v>
      </c>
      <c r="J17" s="33" t="s">
        <v>63</v>
      </c>
      <c r="K17" s="33"/>
      <c r="L17" s="39"/>
      <c r="M17" s="36"/>
      <c r="N17" s="36"/>
      <c r="O17" s="38" t="s">
        <v>45</v>
      </c>
      <c r="P17" s="38"/>
      <c r="Q17" s="5">
        <v>8171740</v>
      </c>
      <c r="R17" s="5">
        <f>SUM(R16)</f>
        <v>8171740</v>
      </c>
      <c r="S17" s="7">
        <f>SUM(Q17-R17)</f>
        <v>0</v>
      </c>
    </row>
    <row r="18" spans="1:19" ht="24.75" customHeight="1">
      <c r="A18" s="37"/>
      <c r="B18" s="36"/>
      <c r="C18" s="36"/>
      <c r="D18" s="36"/>
      <c r="E18" s="38" t="s">
        <v>58</v>
      </c>
      <c r="F18" s="38"/>
      <c r="G18" s="38" t="s">
        <v>61</v>
      </c>
      <c r="H18" s="38"/>
      <c r="I18" s="14">
        <f>SUM(I16:I17)</f>
        <v>48490</v>
      </c>
      <c r="J18" s="34" t="s">
        <v>64</v>
      </c>
      <c r="K18" s="34"/>
      <c r="L18" s="39">
        <v>2</v>
      </c>
      <c r="M18" s="36" t="s">
        <v>27</v>
      </c>
      <c r="N18" s="36"/>
      <c r="O18" s="3" t="s">
        <v>33</v>
      </c>
      <c r="P18" s="3" t="s">
        <v>81</v>
      </c>
      <c r="Q18" s="4">
        <v>37281581</v>
      </c>
      <c r="R18" s="4">
        <v>41847271</v>
      </c>
      <c r="S18" s="6" t="s">
        <v>70</v>
      </c>
    </row>
    <row r="19" spans="1:19" ht="24.7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39"/>
      <c r="M19" s="36"/>
      <c r="N19" s="36"/>
      <c r="O19" s="38" t="s">
        <v>38</v>
      </c>
      <c r="P19" s="38"/>
      <c r="Q19" s="5">
        <v>37281581</v>
      </c>
      <c r="R19" s="5">
        <f>SUM(R18)</f>
        <v>41847271</v>
      </c>
      <c r="S19" s="7" t="s">
        <v>71</v>
      </c>
    </row>
    <row r="20" spans="1:19" ht="24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9"/>
      <c r="L20" s="39">
        <v>3</v>
      </c>
      <c r="M20" s="36" t="s">
        <v>51</v>
      </c>
      <c r="N20" s="36"/>
      <c r="O20" s="3" t="s">
        <v>51</v>
      </c>
      <c r="P20" s="3" t="s">
        <v>52</v>
      </c>
      <c r="Q20" s="4">
        <v>0</v>
      </c>
      <c r="R20" s="4">
        <v>126</v>
      </c>
      <c r="S20" s="6" t="s">
        <v>67</v>
      </c>
    </row>
    <row r="21" spans="1:19" ht="24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  <c r="L21" s="39"/>
      <c r="M21" s="36"/>
      <c r="N21" s="36"/>
      <c r="O21" s="38" t="s">
        <v>53</v>
      </c>
      <c r="P21" s="38"/>
      <c r="Q21" s="5">
        <v>0</v>
      </c>
      <c r="R21" s="5">
        <f>SUM(R20)</f>
        <v>126</v>
      </c>
      <c r="S21" s="7" t="s">
        <v>67</v>
      </c>
    </row>
    <row r="22" spans="1:19" ht="24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9"/>
      <c r="L22" s="39">
        <v>4</v>
      </c>
      <c r="M22" s="36" t="s">
        <v>54</v>
      </c>
      <c r="N22" s="36"/>
      <c r="O22" s="3" t="s">
        <v>55</v>
      </c>
      <c r="P22" s="3" t="s">
        <v>56</v>
      </c>
      <c r="Q22" s="4">
        <v>0</v>
      </c>
      <c r="R22" s="4">
        <v>23670</v>
      </c>
      <c r="S22" s="6" t="s">
        <v>72</v>
      </c>
    </row>
    <row r="23" spans="1:19" ht="24.7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2"/>
      <c r="L23" s="39"/>
      <c r="M23" s="36"/>
      <c r="N23" s="36"/>
      <c r="O23" s="38" t="s">
        <v>57</v>
      </c>
      <c r="P23" s="38"/>
      <c r="Q23" s="5">
        <v>0</v>
      </c>
      <c r="R23" s="5">
        <v>23670</v>
      </c>
      <c r="S23" s="7" t="s">
        <v>72</v>
      </c>
    </row>
    <row r="24" spans="1:20" ht="24.75" customHeight="1" thickBot="1">
      <c r="A24" s="60" t="s">
        <v>28</v>
      </c>
      <c r="B24" s="61"/>
      <c r="C24" s="61"/>
      <c r="D24" s="61"/>
      <c r="E24" s="61"/>
      <c r="F24" s="61"/>
      <c r="G24" s="62">
        <f>SUM(G15,G12,G10,G7)</f>
        <v>232771021</v>
      </c>
      <c r="H24" s="62"/>
      <c r="I24" s="22">
        <f>SUM(I7,I10,I12,I15,I18)</f>
        <v>237464231</v>
      </c>
      <c r="J24" s="63" t="s">
        <v>68</v>
      </c>
      <c r="K24" s="61"/>
      <c r="L24" s="21"/>
      <c r="M24" s="64" t="s">
        <v>29</v>
      </c>
      <c r="N24" s="61"/>
      <c r="O24" s="61"/>
      <c r="P24" s="61"/>
      <c r="Q24" s="22">
        <f>SUM(Q9,Q15,Q17,Q19)</f>
        <v>232771021</v>
      </c>
      <c r="R24" s="22">
        <f>SUM(R9,R15,R17,R19,R21,R23)</f>
        <v>237336837</v>
      </c>
      <c r="S24" s="23" t="s">
        <v>73</v>
      </c>
      <c r="T24" s="10"/>
    </row>
    <row r="25" ht="14.25" customHeight="1">
      <c r="S25" s="2"/>
    </row>
    <row r="26" ht="76.5" customHeight="1"/>
    <row r="27" spans="11:13" ht="14.25" customHeight="1">
      <c r="K27" s="59" t="s">
        <v>30</v>
      </c>
      <c r="L27" s="59"/>
      <c r="M27" s="51"/>
    </row>
    <row r="28" ht="113.25" customHeight="1"/>
  </sheetData>
  <sheetProtection/>
  <mergeCells count="82">
    <mergeCell ref="O17:P17"/>
    <mergeCell ref="J9:K9"/>
    <mergeCell ref="M20:N21"/>
    <mergeCell ref="A24:F24"/>
    <mergeCell ref="G24:H24"/>
    <mergeCell ref="J24:K24"/>
    <mergeCell ref="M24:P24"/>
    <mergeCell ref="E10:F10"/>
    <mergeCell ref="G11:H11"/>
    <mergeCell ref="B11:D12"/>
    <mergeCell ref="K27:M27"/>
    <mergeCell ref="O5:O8"/>
    <mergeCell ref="O9:P9"/>
    <mergeCell ref="O15:P15"/>
    <mergeCell ref="O10:O14"/>
    <mergeCell ref="O19:P19"/>
    <mergeCell ref="J10:K10"/>
    <mergeCell ref="J11:K11"/>
    <mergeCell ref="J14:K14"/>
    <mergeCell ref="J15:K15"/>
    <mergeCell ref="G8:H8"/>
    <mergeCell ref="J8:K8"/>
    <mergeCell ref="E7:F7"/>
    <mergeCell ref="B8:D10"/>
    <mergeCell ref="E8:E9"/>
    <mergeCell ref="G9:H9"/>
    <mergeCell ref="J4:K4"/>
    <mergeCell ref="M4:N4"/>
    <mergeCell ref="B5:D7"/>
    <mergeCell ref="E5:E6"/>
    <mergeCell ref="G7:H7"/>
    <mergeCell ref="J7:K7"/>
    <mergeCell ref="J12:K12"/>
    <mergeCell ref="J13:K13"/>
    <mergeCell ref="G10:H10"/>
    <mergeCell ref="A1:S1"/>
    <mergeCell ref="C2:G2"/>
    <mergeCell ref="A3:A4"/>
    <mergeCell ref="B3:K3"/>
    <mergeCell ref="M3:S3"/>
    <mergeCell ref="B4:D4"/>
    <mergeCell ref="G4:H4"/>
    <mergeCell ref="A5:A7"/>
    <mergeCell ref="A8:A10"/>
    <mergeCell ref="L3:L4"/>
    <mergeCell ref="L18:L19"/>
    <mergeCell ref="L20:L21"/>
    <mergeCell ref="G15:H15"/>
    <mergeCell ref="L5:L17"/>
    <mergeCell ref="G5:H5"/>
    <mergeCell ref="J5:K5"/>
    <mergeCell ref="G6:H6"/>
    <mergeCell ref="B13:D15"/>
    <mergeCell ref="E13:E14"/>
    <mergeCell ref="A11:A12"/>
    <mergeCell ref="A13:A15"/>
    <mergeCell ref="Q12:Q13"/>
    <mergeCell ref="E12:F12"/>
    <mergeCell ref="G13:H13"/>
    <mergeCell ref="M5:N17"/>
    <mergeCell ref="J6:K6"/>
    <mergeCell ref="G14:H14"/>
    <mergeCell ref="L22:L23"/>
    <mergeCell ref="E18:F18"/>
    <mergeCell ref="G17:H17"/>
    <mergeCell ref="G18:H18"/>
    <mergeCell ref="J16:K16"/>
    <mergeCell ref="S12:S13"/>
    <mergeCell ref="E15:F15"/>
    <mergeCell ref="O21:P21"/>
    <mergeCell ref="M18:N19"/>
    <mergeCell ref="G12:H12"/>
    <mergeCell ref="A19:K23"/>
    <mergeCell ref="J17:K17"/>
    <mergeCell ref="J18:K18"/>
    <mergeCell ref="R12:R13"/>
    <mergeCell ref="P12:P13"/>
    <mergeCell ref="B16:D18"/>
    <mergeCell ref="A16:A18"/>
    <mergeCell ref="G16:H16"/>
    <mergeCell ref="O23:P23"/>
    <mergeCell ref="M22:N23"/>
  </mergeCells>
  <printOptions/>
  <pageMargins left="0.5905511811023623" right="0.3937007874015748" top="0.984251968503937" bottom="0.5905511811023623" header="0" footer="0"/>
  <pageSetup fitToHeight="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2021-03-24T08:08:00Z</cp:lastPrinted>
  <dcterms:created xsi:type="dcterms:W3CDTF">2021-03-19T04:20:20Z</dcterms:created>
  <dcterms:modified xsi:type="dcterms:W3CDTF">2021-03-31T00:42:47Z</dcterms:modified>
  <cp:category/>
  <cp:version/>
  <cp:contentType/>
  <cp:contentStatus/>
</cp:coreProperties>
</file>